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<sst xmlns="http://schemas.openxmlformats.org/spreadsheetml/2006/main" count="356" uniqueCount="119">
  <si>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</si>
  <si>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</si>
  <si>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</si>
  <si>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</si>
  <si>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</si>
  <si>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</si>
  <si>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</si>
  <si>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</si>
  <si>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</si>
  <si>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</si>
  <si>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</si>
  <si>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</si>
  <si>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</si>
  <si>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</si>
  <si>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</si>
  <si>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</si>
  <si>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</si>
  <si>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</si>
  <si>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</si>
  <si>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</si>
  <si>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</si>
  <si>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</si>
  <si>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</si>
  <si>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</si>
  <si>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</si>
  <si>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</si>
  <si>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</si>
  <si>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</si>
  <si>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</si>
  <si>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</si>
  <si>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</si>
  <si>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</si>
  <si>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</si>
  <si>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</si>
  <si>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</si>
  <si>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</si>
  <si>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</si>
  <si>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</si>
  <si>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</si>
  <si>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</si>
  <si>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</si>
  <si>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</si>
  <si>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</si>
  <si>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</si>
  <si>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</si>
  <si>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</si>
  <si>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</si>
  <si>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</si>
  <si>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</si>
  <si>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</si>
  <si>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</si>
  <si>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</si>
  <si>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</si>
  <si>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</si>
  <si>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</si>
  <si>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</si>
  <si>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</si>
  <si>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</si>
  <si>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</si>
  <si>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</si>
  <si>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</si>
  <si>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</si>
  <si>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</si>
  <si>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</si>
  <si>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</si>
  <si>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</si>
  <si>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</si>
  <si>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</si>
  <si>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</si>
  <si>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</si>
  <si>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</si>
  <si>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</si>
  <si>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</si>
  <si>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</si>
  <si>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</si>
  <si>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</si>
  <si>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</si>
  <si>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</si>
  <si>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</si>
  <si>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</si>
  <si>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</si>
  <si>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</si>
  <si>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</si>
  <si>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</si>
  <si>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</si>
  <si>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</si>
  <si>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</si>
  <si>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</si>
  <si>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</si>
  <si>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</si>
  <si>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</si>
  <si>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</si>
  <si>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</si>
  <si>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</si>
  <si>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</si>
  <si>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</si>
  <si>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</si>
  <si>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</si>
  <si>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</si>
  <si>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</si>
  <si>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</si>
  <si>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</si>
  <si>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</si>
  <si>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</si>
  <si>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</si>
  <si>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</si>
  <si>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</si>
  <si>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</si>
  <si>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</si>
  <si>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</si>
  <si>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</si>
  <si>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</si>
  <si>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</si>
  <si>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</si>
  <si>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</si>
  <si>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05.09.2017</t>
  </si>
  <si>
    <r>
      <t xml:space="preserve">станом на 05.09.2017р.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</si>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</sst>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4"/>
      <color indexed="8"/>
      <name val="Times New Roman"/>
      <family val="0"/>
    </font>
    <font>
      <sz val="1.3"/>
      <color indexed="8"/>
      <name val="Times New Roman"/>
      <family val="0"/>
    </font>
    <font>
      <sz val="1.9"/>
      <color indexed="8"/>
      <name val="Times New Roman"/>
      <family val="0"/>
    </font>
    <font>
      <sz val="3.8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98935"/>
        <c:crosses val="autoZero"/>
        <c:auto val="0"/>
        <c:lblOffset val="100"/>
        <c:tickLblSkip val="1"/>
        <c:noMultiLvlLbl val="0"/>
      </c:catAx>
      <c:valAx>
        <c:axId val="208989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227648"/>
        <c:axId val="48613377"/>
      </c:bar3D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27648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4867210"/>
        <c:axId val="45369435"/>
      </c:bar3D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6721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autoZero"/>
        <c:auto val="0"/>
        <c:lblOffset val="100"/>
        <c:tickLblSkip val="1"/>
        <c:noMultiLvlLbl val="0"/>
      </c:catAx>
      <c:valAx>
        <c:axId val="150921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04203"/>
        <c:crosses val="autoZero"/>
        <c:auto val="0"/>
        <c:lblOffset val="100"/>
        <c:tickLblSkip val="1"/>
        <c:noMultiLvlLbl val="0"/>
      </c:catAx>
      <c:valAx>
        <c:axId val="145042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15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0"/>
        <c:lblOffset val="100"/>
        <c:tickLblSkip val="1"/>
        <c:noMultiLvlLbl val="0"/>
      </c:catAx>
      <c:valAx>
        <c:axId val="339897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auto val="0"/>
        <c:lblOffset val="100"/>
        <c:tickLblSkip val="1"/>
        <c:noMultiLvlLbl val="0"/>
      </c:catAx>
      <c:valAx>
        <c:axId val="17075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0"/>
        <c:lblOffset val="100"/>
        <c:tickLblSkip val="1"/>
        <c:noMultiLvlLbl val="0"/>
      </c:catAx>
      <c:valAx>
        <c:axId val="40939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0"/>
        <c:lblOffset val="100"/>
        <c:tickLblSkip val="1"/>
        <c:noMultiLvlLbl val="0"/>
      </c:catAx>
      <c:valAx>
        <c:axId val="631715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0"/>
        <c:lblOffset val="100"/>
        <c:tickLblSkip val="1"/>
        <c:noMultiLvlLbl val="0"/>
      </c:catAx>
      <c:valAx>
        <c:axId val="166184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4183"/>
        <c:crosses val="autoZero"/>
        <c:auto val="0"/>
        <c:lblOffset val="100"/>
        <c:tickLblSkip val="1"/>
        <c:noMultiLvlLbl val="0"/>
      </c:catAx>
      <c:valAx>
        <c:axId val="39141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479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893 055,5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- 98 251,1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- 99 135,7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61569263.869999945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6" sqref="B56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61569.263869999944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8452.48</v>
      </c>
      <c r="H29" s="49">
        <v>9</v>
      </c>
      <c r="I29" s="49">
        <v>9</v>
      </c>
      <c r="J29" s="49"/>
      <c r="K29" s="49"/>
      <c r="L29" s="63">
        <f>H29+F29+D29+J29+B29</f>
        <v>93689</v>
      </c>
      <c r="M29" s="50">
        <f>C29+E29+G29+I29</f>
        <v>14435.439999999999</v>
      </c>
      <c r="N29" s="51">
        <f>M29-L29</f>
        <v>-79253.56</v>
      </c>
      <c r="O29" s="165">
        <f>вересень!S30</f>
        <v>1363.6500800000001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488551.91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120586.59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151558.28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16947.52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64733.55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4333.34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25849.259999999846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893055.4599999998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8452.48</v>
      </c>
    </row>
    <row r="61" spans="1:3" ht="25.5">
      <c r="A61" s="83" t="s">
        <v>56</v>
      </c>
      <c r="B61" s="9">
        <f>H29</f>
        <v>9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61569.263869999944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AVERAGE(N4:N5)</f>
        <v>3770.6499999999996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3770.7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4000</v>
      </c>
      <c r="P6" s="3">
        <f t="shared" si="2"/>
        <v>0</v>
      </c>
      <c r="Q6" s="2">
        <v>3770.7</v>
      </c>
      <c r="R6" s="77"/>
      <c r="S6" s="78"/>
      <c r="T6" s="79"/>
      <c r="U6" s="138"/>
      <c r="V6" s="139"/>
      <c r="W6" s="74">
        <f t="shared" si="3"/>
        <v>0</v>
      </c>
    </row>
    <row r="7" spans="1:23" ht="12.75">
      <c r="A7" s="10">
        <v>42984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3770.7</v>
      </c>
      <c r="R7" s="77"/>
      <c r="S7" s="78"/>
      <c r="T7" s="79"/>
      <c r="U7" s="138"/>
      <c r="V7" s="139"/>
      <c r="W7" s="74">
        <f t="shared" si="3"/>
        <v>0</v>
      </c>
    </row>
    <row r="8" spans="1:23" ht="12.75">
      <c r="A8" s="10">
        <v>42985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7900</v>
      </c>
      <c r="P8" s="3">
        <f t="shared" si="2"/>
        <v>0</v>
      </c>
      <c r="Q8" s="2">
        <v>3770.7</v>
      </c>
      <c r="R8" s="77"/>
      <c r="S8" s="78"/>
      <c r="T8" s="76"/>
      <c r="U8" s="136"/>
      <c r="V8" s="137"/>
      <c r="W8" s="74">
        <f t="shared" si="3"/>
        <v>0</v>
      </c>
    </row>
    <row r="9" spans="1:23" ht="12.75">
      <c r="A9" s="10">
        <v>42986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3770.7</v>
      </c>
      <c r="R9" s="77"/>
      <c r="S9" s="78"/>
      <c r="T9" s="76"/>
      <c r="U9" s="136"/>
      <c r="V9" s="137"/>
      <c r="W9" s="74">
        <f t="shared" si="3"/>
        <v>0</v>
      </c>
    </row>
    <row r="10" spans="1:23" ht="12.75">
      <c r="A10" s="10">
        <v>42989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3770.7</v>
      </c>
      <c r="R10" s="77"/>
      <c r="S10" s="78"/>
      <c r="T10" s="76"/>
      <c r="U10" s="136"/>
      <c r="V10" s="137"/>
      <c r="W10" s="74">
        <f>R10+S10+U10+T10+V10</f>
        <v>0</v>
      </c>
    </row>
    <row r="11" spans="1:23" ht="12.75">
      <c r="A11" s="10">
        <v>42990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3770.7</v>
      </c>
      <c r="R11" s="75"/>
      <c r="S11" s="69"/>
      <c r="T11" s="76"/>
      <c r="U11" s="136"/>
      <c r="V11" s="137"/>
      <c r="W11" s="74">
        <f t="shared" si="3"/>
        <v>0</v>
      </c>
    </row>
    <row r="12" spans="1:23" ht="12.75">
      <c r="A12" s="10">
        <v>42991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3770.7</v>
      </c>
      <c r="R12" s="75"/>
      <c r="S12" s="69"/>
      <c r="T12" s="76"/>
      <c r="U12" s="136"/>
      <c r="V12" s="137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3770.7</v>
      </c>
      <c r="R13" s="75"/>
      <c r="S13" s="69"/>
      <c r="T13" s="76"/>
      <c r="U13" s="136"/>
      <c r="V13" s="137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3770.7</v>
      </c>
      <c r="R14" s="75"/>
      <c r="S14" s="69"/>
      <c r="T14" s="80"/>
      <c r="U14" s="136"/>
      <c r="V14" s="137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3770.7</v>
      </c>
      <c r="R15" s="75"/>
      <c r="S15" s="69"/>
      <c r="T15" s="80"/>
      <c r="U15" s="136"/>
      <c r="V15" s="137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3770.7</v>
      </c>
      <c r="R16" s="75"/>
      <c r="S16" s="69"/>
      <c r="T16" s="80"/>
      <c r="U16" s="136"/>
      <c r="V16" s="137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3770.7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3770.7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3770.7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3770.7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3770.7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3770.7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3770.7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8893.4</f>
        <v>8893.4</v>
      </c>
      <c r="P24" s="3">
        <f t="shared" si="2"/>
        <v>0</v>
      </c>
      <c r="Q24" s="2">
        <v>3770.7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3771.6000000000004</v>
      </c>
      <c r="C25" s="92">
        <f t="shared" si="4"/>
        <v>15</v>
      </c>
      <c r="D25" s="115">
        <f t="shared" si="4"/>
        <v>15</v>
      </c>
      <c r="E25" s="115">
        <f t="shared" si="4"/>
        <v>0</v>
      </c>
      <c r="F25" s="92">
        <f t="shared" si="4"/>
        <v>47.4</v>
      </c>
      <c r="G25" s="92">
        <f t="shared" si="4"/>
        <v>325.6</v>
      </c>
      <c r="H25" s="92">
        <f t="shared" si="4"/>
        <v>689.0999999999999</v>
      </c>
      <c r="I25" s="92">
        <f t="shared" si="4"/>
        <v>172.5</v>
      </c>
      <c r="J25" s="92">
        <f t="shared" si="4"/>
        <v>63.5</v>
      </c>
      <c r="K25" s="92">
        <f t="shared" si="4"/>
        <v>0</v>
      </c>
      <c r="L25" s="92">
        <f t="shared" si="4"/>
        <v>2426.9</v>
      </c>
      <c r="M25" s="91">
        <f t="shared" si="4"/>
        <v>29.69999999999971</v>
      </c>
      <c r="N25" s="91">
        <f t="shared" si="4"/>
        <v>7541.299999999999</v>
      </c>
      <c r="O25" s="91">
        <f>SUM(O4:O24)-1</f>
        <v>105792.4</v>
      </c>
      <c r="P25" s="93">
        <f>N25/O25</f>
        <v>0.07128394856341287</v>
      </c>
      <c r="Q25" s="2"/>
      <c r="R25" s="82">
        <f>SUM(R4:R24)</f>
        <v>0</v>
      </c>
      <c r="S25" s="82">
        <f>SUM(S4:S24)</f>
        <v>0</v>
      </c>
      <c r="T25" s="82">
        <f>SUM(T4:T24)</f>
        <v>418.6</v>
      </c>
      <c r="U25" s="125">
        <f>SUM(U4:U24)</f>
        <v>0</v>
      </c>
      <c r="V25" s="126"/>
      <c r="W25" s="82">
        <f>R25+S25+U25+T25+V25</f>
        <v>418.6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42983</v>
      </c>
      <c r="S30" s="132">
        <v>1363.6500800000001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42983</v>
      </c>
      <c r="S40" s="131">
        <v>61569.263869999944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23:V23"/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2017-09-05T11:59:17Z</dcterms:modified>
  <cp:category/>
  <cp:version/>
  <cp:contentType/>
  <cp:contentStatus/>
</cp:coreProperties>
</file>